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alcul aug-dec 2019" sheetId="86" r:id="rId1"/>
  </sheets>
  <calcPr calcId="125725"/>
</workbook>
</file>

<file path=xl/calcChain.xml><?xml version="1.0" encoding="utf-8"?>
<calcChain xmlns="http://schemas.openxmlformats.org/spreadsheetml/2006/main">
  <c r="C24" i="86"/>
  <c r="D24" s="1"/>
  <c r="E35"/>
  <c r="B35"/>
  <c r="C34"/>
  <c r="D34" s="1"/>
  <c r="F33"/>
  <c r="F34" s="1"/>
  <c r="G34" s="1"/>
  <c r="D33"/>
  <c r="E25"/>
  <c r="B25"/>
  <c r="F23"/>
  <c r="F24" s="1"/>
  <c r="G24" s="1"/>
  <c r="D23"/>
  <c r="E16"/>
  <c r="B16"/>
  <c r="C15"/>
  <c r="D15" s="1"/>
  <c r="F14"/>
  <c r="F15" s="1"/>
  <c r="G15" s="1"/>
  <c r="D14"/>
  <c r="D55"/>
  <c r="C55"/>
  <c r="D51"/>
  <c r="C51"/>
  <c r="D47"/>
  <c r="C47"/>
  <c r="D43"/>
  <c r="C43"/>
  <c r="E7"/>
  <c r="B7"/>
  <c r="C6"/>
  <c r="D6" s="1"/>
  <c r="F5"/>
  <c r="F6" s="1"/>
  <c r="G6" s="1"/>
  <c r="D5"/>
  <c r="H34" l="1"/>
  <c r="G33"/>
  <c r="H33" s="1"/>
  <c r="H24"/>
  <c r="G23"/>
  <c r="H23" s="1"/>
  <c r="H15"/>
  <c r="G14"/>
  <c r="H14" s="1"/>
  <c r="H6"/>
  <c r="D56"/>
  <c r="C56"/>
  <c r="G5"/>
  <c r="H5" s="1"/>
  <c r="H35" l="1"/>
  <c r="H37" s="1"/>
  <c r="H25"/>
  <c r="H27" s="1"/>
  <c r="H16"/>
  <c r="H18" s="1"/>
  <c r="H7"/>
  <c r="H9" s="1"/>
</calcChain>
</file>

<file path=xl/sharedStrings.xml><?xml version="1.0" encoding="utf-8"?>
<sst xmlns="http://schemas.openxmlformats.org/spreadsheetml/2006/main" count="68" uniqueCount="35">
  <si>
    <t>ianuarie</t>
  </si>
  <si>
    <t>februarie</t>
  </si>
  <si>
    <t>martie</t>
  </si>
  <si>
    <t>trim I</t>
  </si>
  <si>
    <t>aprilie</t>
  </si>
  <si>
    <t>trim II</t>
  </si>
  <si>
    <t>mai</t>
  </si>
  <si>
    <t>iunie</t>
  </si>
  <si>
    <t>iulie</t>
  </si>
  <si>
    <t>august</t>
  </si>
  <si>
    <t>septembrie</t>
  </si>
  <si>
    <t>trim III</t>
  </si>
  <si>
    <t>octombrie</t>
  </si>
  <si>
    <t>noiembrie</t>
  </si>
  <si>
    <t>decembrie</t>
  </si>
  <si>
    <t>trim IV</t>
  </si>
  <si>
    <t>nr. Specialisti</t>
  </si>
  <si>
    <t>plafon specialisti</t>
  </si>
  <si>
    <t>total plafon specialisti</t>
  </si>
  <si>
    <t>nr. Medici</t>
  </si>
  <si>
    <t>plafon medici</t>
  </si>
  <si>
    <t>total plafon medici</t>
  </si>
  <si>
    <t>TOTAL</t>
  </si>
  <si>
    <t>Urban</t>
  </si>
  <si>
    <t>Rural</t>
  </si>
  <si>
    <t>TOTAL LUNA</t>
  </si>
  <si>
    <t>Total 1 luna</t>
  </si>
  <si>
    <t>contractat</t>
  </si>
  <si>
    <t>decontat</t>
  </si>
  <si>
    <t>an 2019</t>
  </si>
  <si>
    <t>Modalitatea de calcul a  plafonului pentru medicina dentara  august 2019</t>
  </si>
  <si>
    <t>Modalitatea de calcul a  plafonului pentru medicina dentara  septembrie 2019</t>
  </si>
  <si>
    <t>Modalitatea de calcul a  plafonului pentru medicina dentara  octombrie-noiembrie 2019</t>
  </si>
  <si>
    <t>Modalitatea de calcul a  plafonului pentru medicina dentara  decembrie 2019</t>
  </si>
  <si>
    <t>Anexa 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</si>
</sst>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4" fontId="0" fillId="0" borderId="0" xfId="0" applyNumberFormat="1"/>
    <xf numFmtId="0" fontId="4" fillId="0" borderId="1" xfId="0" applyFont="1" applyBorder="1"/>
    <xf numFmtId="4" fontId="4" fillId="0" borderId="1" xfId="0" applyNumberFormat="1" applyFont="1" applyBorder="1"/>
    <xf numFmtId="0" fontId="1" fillId="0" borderId="0" xfId="0" applyFont="1" applyBorder="1"/>
    <xf numFmtId="4" fontId="0" fillId="0" borderId="0" xfId="0" applyNumberFormat="1" applyBorder="1"/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>
      <selection activeCell="J22" sqref="J22"/>
    </sheetView>
  </sheetViews>
  <sheetFormatPr defaultRowHeight="15"/>
  <cols>
    <col min="1" max="1" width="6.140625" customWidth="1"/>
    <col min="2" max="2" width="12.28515625" bestFit="1" customWidth="1"/>
    <col min="3" max="3" width="14.85546875" bestFit="1" customWidth="1"/>
    <col min="4" max="4" width="19.140625" bestFit="1" customWidth="1"/>
    <col min="5" max="5" width="8.7109375" customWidth="1"/>
    <col min="6" max="6" width="11.85546875" bestFit="1" customWidth="1"/>
    <col min="7" max="7" width="16.140625" bestFit="1" customWidth="1"/>
    <col min="8" max="8" width="10.140625" bestFit="1" customWidth="1"/>
  </cols>
  <sheetData>
    <row r="1" spans="1:10">
      <c r="J1" s="12" t="s">
        <v>34</v>
      </c>
    </row>
    <row r="2" spans="1:10" ht="15.75">
      <c r="A2" s="11" t="s">
        <v>30</v>
      </c>
      <c r="B2" s="11"/>
      <c r="C2" s="11"/>
      <c r="D2" s="11"/>
      <c r="E2" s="11"/>
      <c r="F2" s="11"/>
      <c r="G2" s="11"/>
      <c r="H2" s="11"/>
    </row>
    <row r="4" spans="1:10">
      <c r="A4" s="2"/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</row>
    <row r="5" spans="1:10">
      <c r="A5" s="3" t="s">
        <v>23</v>
      </c>
      <c r="B5" s="2">
        <v>9</v>
      </c>
      <c r="C5" s="1">
        <v>2321</v>
      </c>
      <c r="D5" s="1">
        <f>SUM(C5*B5)</f>
        <v>20889</v>
      </c>
      <c r="E5" s="2">
        <v>43</v>
      </c>
      <c r="F5" s="1">
        <f>SUM(C5-C5*20/100)</f>
        <v>1856.8</v>
      </c>
      <c r="G5" s="1">
        <f>SUM(F5*E5)</f>
        <v>79842.399999999994</v>
      </c>
      <c r="H5" s="1">
        <f>SUM(G5,D5)</f>
        <v>100731.4</v>
      </c>
    </row>
    <row r="6" spans="1:10">
      <c r="A6" s="3" t="s">
        <v>24</v>
      </c>
      <c r="B6" s="2">
        <v>1</v>
      </c>
      <c r="C6" s="1">
        <f>SUM(C5+C5*50/100)</f>
        <v>3481.5</v>
      </c>
      <c r="D6" s="1">
        <f>SUM(C6*B6)</f>
        <v>3481.5</v>
      </c>
      <c r="E6" s="2">
        <v>24</v>
      </c>
      <c r="F6" s="1">
        <f>SUM(F5+F5*50/100)</f>
        <v>2785.2</v>
      </c>
      <c r="G6" s="1">
        <f>SUM(F6*E6)</f>
        <v>66844.799999999988</v>
      </c>
      <c r="H6" s="1">
        <f>SUM(G6+D6)</f>
        <v>70326.299999999988</v>
      </c>
    </row>
    <row r="7" spans="1:10">
      <c r="A7" s="2"/>
      <c r="B7" s="2">
        <f>SUM(B5:B6)</f>
        <v>10</v>
      </c>
      <c r="C7" s="2"/>
      <c r="D7" s="2"/>
      <c r="E7" s="2">
        <f>SUM(E5:E6)</f>
        <v>67</v>
      </c>
      <c r="F7" s="2"/>
      <c r="G7" s="3" t="s">
        <v>25</v>
      </c>
      <c r="H7" s="1">
        <f>SUM(H5:H6)</f>
        <v>171057.69999999998</v>
      </c>
    </row>
    <row r="8" spans="1:10">
      <c r="H8" s="1"/>
    </row>
    <row r="9" spans="1:10">
      <c r="G9" s="3" t="s">
        <v>26</v>
      </c>
      <c r="H9" s="1">
        <f>SUM(H7*1)</f>
        <v>171057.69999999998</v>
      </c>
    </row>
    <row r="11" spans="1:10" ht="15.75">
      <c r="A11" s="11" t="s">
        <v>31</v>
      </c>
      <c r="B11" s="11"/>
      <c r="C11" s="11"/>
      <c r="D11" s="11"/>
      <c r="E11" s="11"/>
      <c r="F11" s="11"/>
      <c r="G11" s="11"/>
      <c r="H11" s="11"/>
    </row>
    <row r="13" spans="1:10">
      <c r="A13" s="2"/>
      <c r="B13" s="3" t="s">
        <v>16</v>
      </c>
      <c r="C13" s="3" t="s">
        <v>17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22</v>
      </c>
    </row>
    <row r="14" spans="1:10">
      <c r="A14" s="3" t="s">
        <v>23</v>
      </c>
      <c r="B14" s="2">
        <v>9</v>
      </c>
      <c r="C14" s="1">
        <v>2139</v>
      </c>
      <c r="D14" s="1">
        <f>SUM(C14*B14)</f>
        <v>19251</v>
      </c>
      <c r="E14" s="2">
        <v>43</v>
      </c>
      <c r="F14" s="1">
        <f>SUM(C14-C14*20/100)</f>
        <v>1711.2</v>
      </c>
      <c r="G14" s="1">
        <f>SUM(F14*E14)</f>
        <v>73581.600000000006</v>
      </c>
      <c r="H14" s="1">
        <f>SUM(G14,D14)</f>
        <v>92832.6</v>
      </c>
    </row>
    <row r="15" spans="1:10">
      <c r="A15" s="3" t="s">
        <v>24</v>
      </c>
      <c r="B15" s="2">
        <v>1</v>
      </c>
      <c r="C15" s="1">
        <f>SUM(C14+C14*50/100)</f>
        <v>3208.5</v>
      </c>
      <c r="D15" s="1">
        <f>SUM(C15*B15)</f>
        <v>3208.5</v>
      </c>
      <c r="E15" s="2">
        <v>24</v>
      </c>
      <c r="F15" s="1">
        <f>SUM(F14+F14*50/100)</f>
        <v>2566.8000000000002</v>
      </c>
      <c r="G15" s="1">
        <f>SUM(F15*E15)</f>
        <v>61603.200000000004</v>
      </c>
      <c r="H15" s="1">
        <f>SUM(G15+D15)</f>
        <v>64811.700000000004</v>
      </c>
    </row>
    <row r="16" spans="1:10">
      <c r="A16" s="2"/>
      <c r="B16" s="2">
        <f>SUM(B14:B15)</f>
        <v>10</v>
      </c>
      <c r="C16" s="2"/>
      <c r="D16" s="2"/>
      <c r="E16" s="2">
        <f>SUM(E14:E15)</f>
        <v>67</v>
      </c>
      <c r="F16" s="2"/>
      <c r="G16" s="3" t="s">
        <v>25</v>
      </c>
      <c r="H16" s="1">
        <f>SUM(H14:H15)</f>
        <v>157644.30000000002</v>
      </c>
    </row>
    <row r="17" spans="1:8">
      <c r="H17" s="1"/>
    </row>
    <row r="18" spans="1:8">
      <c r="G18" s="3" t="s">
        <v>26</v>
      </c>
      <c r="H18" s="1">
        <f>SUM(H16*1)</f>
        <v>157644.30000000002</v>
      </c>
    </row>
    <row r="20" spans="1:8" ht="15.75">
      <c r="A20" s="11" t="s">
        <v>32</v>
      </c>
      <c r="B20" s="11"/>
      <c r="C20" s="11"/>
      <c r="D20" s="11"/>
      <c r="E20" s="11"/>
      <c r="F20" s="11"/>
      <c r="G20" s="11"/>
      <c r="H20" s="11"/>
    </row>
    <row r="22" spans="1:8">
      <c r="A22" s="2"/>
      <c r="B22" s="3" t="s">
        <v>16</v>
      </c>
      <c r="C22" s="3" t="s">
        <v>17</v>
      </c>
      <c r="D22" s="3" t="s">
        <v>18</v>
      </c>
      <c r="E22" s="3" t="s">
        <v>19</v>
      </c>
      <c r="F22" s="3" t="s">
        <v>20</v>
      </c>
      <c r="G22" s="3" t="s">
        <v>21</v>
      </c>
      <c r="H22" s="3" t="s">
        <v>22</v>
      </c>
    </row>
    <row r="23" spans="1:8">
      <c r="A23" s="3" t="s">
        <v>23</v>
      </c>
      <c r="B23" s="2">
        <v>9</v>
      </c>
      <c r="C23" s="1">
        <v>2209</v>
      </c>
      <c r="D23" s="1">
        <f>SUM(C23*B23)</f>
        <v>19881</v>
      </c>
      <c r="E23" s="2">
        <v>43</v>
      </c>
      <c r="F23" s="1">
        <f>SUM(C23-C23*20/100)</f>
        <v>1767.2</v>
      </c>
      <c r="G23" s="1">
        <f>SUM(F23*E23)</f>
        <v>75989.600000000006</v>
      </c>
      <c r="H23" s="1">
        <f>SUM(G23,D23)</f>
        <v>95870.6</v>
      </c>
    </row>
    <row r="24" spans="1:8">
      <c r="A24" s="3" t="s">
        <v>24</v>
      </c>
      <c r="B24" s="2">
        <v>1</v>
      </c>
      <c r="C24" s="1">
        <f>SUM(C23+C23*50/100)</f>
        <v>3313.5</v>
      </c>
      <c r="D24" s="1">
        <f>SUM(C24*B24)</f>
        <v>3313.5</v>
      </c>
      <c r="E24" s="2">
        <v>24</v>
      </c>
      <c r="F24" s="1">
        <f>SUM(F23+F23*50/100)</f>
        <v>2650.8</v>
      </c>
      <c r="G24" s="1">
        <f>SUM(F24*E24)</f>
        <v>63619.200000000004</v>
      </c>
      <c r="H24" s="1">
        <f>SUM(G24+D24)</f>
        <v>66932.700000000012</v>
      </c>
    </row>
    <row r="25" spans="1:8">
      <c r="A25" s="2"/>
      <c r="B25" s="2">
        <f>SUM(B23:B24)</f>
        <v>10</v>
      </c>
      <c r="C25" s="2"/>
      <c r="D25" s="2"/>
      <c r="E25" s="2">
        <f>SUM(E23:E24)</f>
        <v>67</v>
      </c>
      <c r="F25" s="2"/>
      <c r="G25" s="3" t="s">
        <v>25</v>
      </c>
      <c r="H25" s="1">
        <f>SUM(H23:H24)</f>
        <v>162803.30000000002</v>
      </c>
    </row>
    <row r="26" spans="1:8">
      <c r="H26" s="1"/>
    </row>
    <row r="27" spans="1:8">
      <c r="G27" s="3" t="s">
        <v>26</v>
      </c>
      <c r="H27" s="1">
        <f>SUM(H25*1)</f>
        <v>162803.30000000002</v>
      </c>
    </row>
    <row r="30" spans="1:8" ht="15.75">
      <c r="A30" s="11" t="s">
        <v>33</v>
      </c>
      <c r="B30" s="11"/>
      <c r="C30" s="11"/>
      <c r="D30" s="11"/>
      <c r="E30" s="11"/>
      <c r="F30" s="11"/>
      <c r="G30" s="11"/>
      <c r="H30" s="11"/>
    </row>
    <row r="32" spans="1:8">
      <c r="A32" s="2"/>
      <c r="B32" s="3" t="s">
        <v>16</v>
      </c>
      <c r="C32" s="3" t="s">
        <v>17</v>
      </c>
      <c r="D32" s="3" t="s">
        <v>18</v>
      </c>
      <c r="E32" s="3" t="s">
        <v>19</v>
      </c>
      <c r="F32" s="3" t="s">
        <v>20</v>
      </c>
      <c r="G32" s="3" t="s">
        <v>21</v>
      </c>
      <c r="H32" s="3" t="s">
        <v>22</v>
      </c>
    </row>
    <row r="33" spans="1:8">
      <c r="A33" s="3" t="s">
        <v>23</v>
      </c>
      <c r="B33" s="2">
        <v>9</v>
      </c>
      <c r="C33" s="1">
        <v>1967</v>
      </c>
      <c r="D33" s="1">
        <f>SUM(C33*B33)</f>
        <v>17703</v>
      </c>
      <c r="E33" s="2">
        <v>43</v>
      </c>
      <c r="F33" s="1">
        <f>SUM(C33-C33*20/100)</f>
        <v>1573.6</v>
      </c>
      <c r="G33" s="1">
        <f>SUM(F33*E33)</f>
        <v>67664.800000000003</v>
      </c>
      <c r="H33" s="1">
        <f>SUM(G33,D33)</f>
        <v>85367.8</v>
      </c>
    </row>
    <row r="34" spans="1:8">
      <c r="A34" s="3" t="s">
        <v>24</v>
      </c>
      <c r="B34" s="2">
        <v>1</v>
      </c>
      <c r="C34" s="1">
        <f>SUM(C33+C33*50/100)</f>
        <v>2950.5</v>
      </c>
      <c r="D34" s="1">
        <f>SUM(C34*B34)</f>
        <v>2950.5</v>
      </c>
      <c r="E34" s="2">
        <v>24</v>
      </c>
      <c r="F34" s="1">
        <f>SUM(F33+F33*50/100)</f>
        <v>2360.3999999999996</v>
      </c>
      <c r="G34" s="1">
        <f>SUM(F34*E34)</f>
        <v>56649.599999999991</v>
      </c>
      <c r="H34" s="1">
        <f>SUM(G34+D34)</f>
        <v>59600.099999999991</v>
      </c>
    </row>
    <row r="35" spans="1:8">
      <c r="A35" s="2"/>
      <c r="B35" s="2">
        <f>SUM(B33:B34)</f>
        <v>10</v>
      </c>
      <c r="C35" s="2"/>
      <c r="D35" s="2"/>
      <c r="E35" s="2">
        <f>SUM(E33:E34)</f>
        <v>67</v>
      </c>
      <c r="F35" s="2"/>
      <c r="G35" s="3" t="s">
        <v>25</v>
      </c>
      <c r="H35" s="1">
        <f>SUM(H33:H34)</f>
        <v>144967.9</v>
      </c>
    </row>
    <row r="36" spans="1:8">
      <c r="H36" s="1"/>
    </row>
    <row r="37" spans="1:8">
      <c r="G37" s="3" t="s">
        <v>26</v>
      </c>
      <c r="H37" s="1">
        <f>SUM(H35*1)</f>
        <v>144967.9</v>
      </c>
    </row>
    <row r="38" spans="1:8">
      <c r="G38" s="9"/>
      <c r="H38" s="10"/>
    </row>
    <row r="39" spans="1:8">
      <c r="C39" s="4" t="s">
        <v>27</v>
      </c>
      <c r="D39" s="4" t="s">
        <v>28</v>
      </c>
    </row>
    <row r="40" spans="1:8">
      <c r="B40" s="2" t="s">
        <v>0</v>
      </c>
      <c r="C40" s="1">
        <v>134266.6</v>
      </c>
      <c r="D40" s="1">
        <v>134918.6</v>
      </c>
    </row>
    <row r="41" spans="1:8">
      <c r="B41" s="2" t="s">
        <v>1</v>
      </c>
      <c r="C41" s="1">
        <v>135907.4</v>
      </c>
      <c r="D41" s="1">
        <v>134266.6</v>
      </c>
    </row>
    <row r="42" spans="1:8">
      <c r="B42" s="2" t="s">
        <v>2</v>
      </c>
      <c r="C42" s="1">
        <v>139745</v>
      </c>
      <c r="D42" s="1">
        <v>135907.4</v>
      </c>
    </row>
    <row r="43" spans="1:8">
      <c r="B43" s="4" t="s">
        <v>3</v>
      </c>
      <c r="C43" s="5">
        <f>SUM(C40:C42)</f>
        <v>409919</v>
      </c>
      <c r="D43" s="5">
        <f>SUM(D40:D42)</f>
        <v>405092.6</v>
      </c>
      <c r="F43" s="6"/>
    </row>
    <row r="44" spans="1:8">
      <c r="B44" s="2" t="s">
        <v>4</v>
      </c>
      <c r="C44" s="1">
        <v>140493.6</v>
      </c>
      <c r="D44" s="1">
        <v>139745</v>
      </c>
    </row>
    <row r="45" spans="1:8">
      <c r="B45" s="2" t="s">
        <v>6</v>
      </c>
      <c r="C45" s="1">
        <v>138791.79999999999</v>
      </c>
      <c r="D45" s="1">
        <v>140493.6</v>
      </c>
      <c r="G45" s="6"/>
    </row>
    <row r="46" spans="1:8">
      <c r="B46" s="2" t="s">
        <v>7</v>
      </c>
      <c r="C46" s="1">
        <v>142951.4</v>
      </c>
      <c r="D46" s="1">
        <v>138791.79999999999</v>
      </c>
      <c r="G46" s="6"/>
    </row>
    <row r="47" spans="1:8">
      <c r="B47" s="4" t="s">
        <v>5</v>
      </c>
      <c r="C47" s="5">
        <f>SUM(C44:C46)</f>
        <v>422236.80000000005</v>
      </c>
      <c r="D47" s="5">
        <f>SUM(D44:D46)</f>
        <v>419030.39999999997</v>
      </c>
      <c r="G47" s="6"/>
    </row>
    <row r="48" spans="1:8">
      <c r="B48" s="2" t="s">
        <v>8</v>
      </c>
      <c r="C48" s="1">
        <v>147523.20000000001</v>
      </c>
      <c r="D48" s="1">
        <v>142951.4</v>
      </c>
    </row>
    <row r="49" spans="2:7">
      <c r="B49" s="2" t="s">
        <v>9</v>
      </c>
      <c r="C49" s="1">
        <v>171057.7</v>
      </c>
      <c r="D49" s="1">
        <v>147523.20000000001</v>
      </c>
      <c r="G49" s="6"/>
    </row>
    <row r="50" spans="2:7">
      <c r="B50" s="2" t="s">
        <v>10</v>
      </c>
      <c r="C50" s="1">
        <v>157644.29999999999</v>
      </c>
      <c r="D50" s="1">
        <v>171057.7</v>
      </c>
    </row>
    <row r="51" spans="2:7">
      <c r="B51" s="4" t="s">
        <v>11</v>
      </c>
      <c r="C51" s="5">
        <f>SUM(C48:C50)</f>
        <v>476225.2</v>
      </c>
      <c r="D51" s="5">
        <f>SUM(D48:D50)</f>
        <v>461532.3</v>
      </c>
    </row>
    <row r="52" spans="2:7">
      <c r="B52" s="2" t="s">
        <v>12</v>
      </c>
      <c r="C52" s="1">
        <v>162803.29999999999</v>
      </c>
      <c r="D52" s="1">
        <v>157644.29999999999</v>
      </c>
    </row>
    <row r="53" spans="2:7">
      <c r="B53" s="2" t="s">
        <v>13</v>
      </c>
      <c r="C53" s="1">
        <v>162803.29999999999</v>
      </c>
      <c r="D53" s="1">
        <v>162803.29999999999</v>
      </c>
    </row>
    <row r="54" spans="2:7">
      <c r="B54" s="2" t="s">
        <v>14</v>
      </c>
      <c r="C54" s="1">
        <v>144967.9</v>
      </c>
      <c r="D54" s="1">
        <v>162803.29999999999</v>
      </c>
    </row>
    <row r="55" spans="2:7">
      <c r="B55" s="4" t="s">
        <v>15</v>
      </c>
      <c r="C55" s="5">
        <f>SUM(C52:C54)</f>
        <v>470574.5</v>
      </c>
      <c r="D55" s="5">
        <f>SUM(D52:D54)</f>
        <v>483250.89999999997</v>
      </c>
    </row>
    <row r="56" spans="2:7">
      <c r="B56" s="7" t="s">
        <v>29</v>
      </c>
      <c r="C56" s="8">
        <f>SUM(C55+C51+C47+C43)</f>
        <v>1778955.5</v>
      </c>
      <c r="D56" s="8">
        <f>SUM(D43+D47+D51+D55)</f>
        <v>1768906.2</v>
      </c>
    </row>
  </sheetData>
  <mergeCells count="4">
    <mergeCell ref="A2:H2"/>
    <mergeCell ref="A11:H11"/>
    <mergeCell ref="A20:H20"/>
    <mergeCell ref="A30:H30"/>
  </mergeCells>
  <pageMargins left="0.70866141732283472" right="0.70866141732283472" top="0.34" bottom="0.3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 aug-dec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2019-07-23T11:33:15Z</dcterms:modified>
</cp:coreProperties>
</file>